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\Desktop\CTS Calculator File\"/>
    </mc:Choice>
  </mc:AlternateContent>
  <bookViews>
    <workbookView minimized="1" xWindow="0" yWindow="0" windowWidth="16860" windowHeight="66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52511"/>
</workbook>
</file>

<file path=xl/calcChain.xml><?xml version="1.0" encoding="utf-8"?>
<calcChain xmlns="http://schemas.openxmlformats.org/spreadsheetml/2006/main">
  <c r="K41" i="1" l="1"/>
  <c r="K38" i="1"/>
  <c r="M38" i="1" s="1"/>
  <c r="M41" i="1" s="1"/>
  <c r="N30" i="1"/>
  <c r="M30" i="1"/>
  <c r="L30" i="1"/>
  <c r="K30" i="1"/>
  <c r="C6" i="1" l="1"/>
  <c r="D6" i="1" s="1"/>
  <c r="E44" i="1"/>
  <c r="E45" i="1"/>
  <c r="D45" i="1"/>
  <c r="C45" i="1"/>
  <c r="D44" i="1"/>
  <c r="C44" i="1"/>
  <c r="B6" i="1"/>
  <c r="B7" i="1" s="1"/>
  <c r="C25" i="1"/>
  <c r="C26" i="1" s="1"/>
  <c r="C18" i="1"/>
  <c r="C19" i="1" s="1"/>
  <c r="C12" i="1"/>
  <c r="D12" i="1" s="1"/>
  <c r="B12" i="1"/>
  <c r="B13" i="1" s="1"/>
  <c r="B18" i="1"/>
  <c r="B19" i="1" s="1"/>
  <c r="B25" i="1"/>
  <c r="B26" i="1" s="1"/>
  <c r="C29" i="1"/>
  <c r="D29" i="1"/>
  <c r="E29" i="1"/>
  <c r="F29" i="1"/>
  <c r="C37" i="1"/>
  <c r="C40" i="1" s="1"/>
  <c r="E37" i="1" l="1"/>
  <c r="E40" i="1" s="1"/>
  <c r="D18" i="1"/>
  <c r="D25" i="1"/>
  <c r="C13" i="1"/>
  <c r="C7" i="1"/>
</calcChain>
</file>

<file path=xl/sharedStrings.xml><?xml version="1.0" encoding="utf-8"?>
<sst xmlns="http://schemas.openxmlformats.org/spreadsheetml/2006/main" count="82" uniqueCount="53">
  <si>
    <t>Cylinder Volume (CC)</t>
  </si>
  <si>
    <t>Diameter of Part</t>
  </si>
  <si>
    <t>Length of Part</t>
  </si>
  <si>
    <t>Volume</t>
  </si>
  <si>
    <t>Rectangle Volume (CC)</t>
  </si>
  <si>
    <t>Length</t>
  </si>
  <si>
    <t xml:space="preserve">Width </t>
  </si>
  <si>
    <t>Height</t>
  </si>
  <si>
    <t>Test Volume in Chamber (CC)</t>
  </si>
  <si>
    <t>Diameter of Chamber</t>
  </si>
  <si>
    <t>Length of Chamber</t>
  </si>
  <si>
    <t>Test Volume</t>
  </si>
  <si>
    <t>Leak Test Formula</t>
  </si>
  <si>
    <t xml:space="preserve"> Entry</t>
  </si>
  <si>
    <t>New Pressure Loss</t>
  </si>
  <si>
    <t>New Time</t>
  </si>
  <si>
    <t>New Volume</t>
  </si>
  <si>
    <t>Leak Rate ccm</t>
  </si>
  <si>
    <t>Time in Seconds</t>
  </si>
  <si>
    <t>Pressure Loss</t>
  </si>
  <si>
    <t>Atmosphere</t>
  </si>
  <si>
    <t>Viscosity of Liquids</t>
  </si>
  <si>
    <t>Liquid</t>
  </si>
  <si>
    <r>
      <t>Viscosity / Centipoise</t>
    </r>
    <r>
      <rPr>
        <sz val="10"/>
        <rFont val="Arial"/>
        <family val="2"/>
      </rPr>
      <t xml:space="preserve"> </t>
    </r>
  </si>
  <si>
    <r>
      <t>Viscosity @ 80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F </t>
    </r>
  </si>
  <si>
    <r>
      <t>Viscosity @ 86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F </t>
    </r>
  </si>
  <si>
    <r>
      <t>Viscosity @ 100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F </t>
    </r>
  </si>
  <si>
    <r>
      <t>Viscosity @ 400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F </t>
    </r>
  </si>
  <si>
    <t>Acetic Acid</t>
  </si>
  <si>
    <t>Alcohol-Allyl</t>
  </si>
  <si>
    <t>Alcohol-Ethyl</t>
  </si>
  <si>
    <t>Alcohol-Isopropyl</t>
  </si>
  <si>
    <t>Alcohol-Methyl</t>
  </si>
  <si>
    <t xml:space="preserve">Ammonia </t>
  </si>
  <si>
    <t>hours / day</t>
  </si>
  <si>
    <t>New LR (scc/min)</t>
  </si>
  <si>
    <t>% UPTIME</t>
  </si>
  <si>
    <t>SECONDS</t>
  </si>
  <si>
    <t>Total Seconds</t>
  </si>
  <si>
    <t>Sleeve Volume (CC)</t>
  </si>
  <si>
    <t xml:space="preserve">Outside Diameter </t>
  </si>
  <si>
    <t xml:space="preserve">Inside Diameter </t>
  </si>
  <si>
    <t>Inches</t>
  </si>
  <si>
    <t>Inches to CC</t>
  </si>
  <si>
    <t>Leak Rate Calcs and Volumes</t>
  </si>
  <si>
    <t>Production</t>
  </si>
  <si>
    <t>Seconds per piece</t>
  </si>
  <si>
    <t>Volume in CC @ 80% fill</t>
  </si>
  <si>
    <t xml:space="preserve">Diameter </t>
  </si>
  <si>
    <t xml:space="preserve">         Air Pressure in PSIG</t>
  </si>
  <si>
    <t>Force per CYL  DIA</t>
  </si>
  <si>
    <t>PRODUCTION RATES</t>
  </si>
  <si>
    <t>days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</si>
</sst>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000_);_(* \(#,##0.00000\);_(* &quot;-&quot;??_);_(@_)"/>
    <numFmt numFmtId="166" formatCode="0.000E+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Continuous"/>
    </xf>
    <xf numFmtId="0" fontId="2" fillId="0" borderId="0" xfId="0" applyFont="1" applyProtection="1"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3" borderId="4" xfId="0" applyFont="1" applyFill="1" applyBorder="1"/>
    <xf numFmtId="0" fontId="4" fillId="3" borderId="0" xfId="0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 wrapText="1"/>
    </xf>
    <xf numFmtId="165" fontId="4" fillId="3" borderId="0" xfId="1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3" borderId="4" xfId="0" applyFont="1" applyFill="1" applyBorder="1"/>
    <xf numFmtId="0" fontId="5" fillId="3" borderId="6" xfId="0" applyFont="1" applyFill="1" applyBorder="1"/>
    <xf numFmtId="164" fontId="6" fillId="0" borderId="0" xfId="0" applyNumberFormat="1" applyFont="1" applyBorder="1" applyAlignment="1" applyProtection="1">
      <alignment horizontal="center"/>
      <protection locked="0"/>
    </xf>
    <xf numFmtId="164" fontId="7" fillId="4" borderId="8" xfId="0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/>
    <xf numFmtId="164" fontId="3" fillId="0" borderId="5" xfId="0" applyNumberFormat="1" applyFont="1" applyBorder="1"/>
    <xf numFmtId="164" fontId="6" fillId="0" borderId="9" xfId="0" applyNumberFormat="1" applyFont="1" applyBorder="1" applyAlignment="1">
      <alignment horizontal="center"/>
    </xf>
    <xf numFmtId="164" fontId="3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164" fontId="3" fillId="0" borderId="10" xfId="0" applyNumberFormat="1" applyFont="1" applyBorder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6" fontId="7" fillId="4" borderId="7" xfId="1" applyNumberFormat="1" applyFont="1" applyFill="1" applyBorder="1" applyAlignment="1">
      <alignment horizontal="right"/>
    </xf>
    <xf numFmtId="166" fontId="7" fillId="4" borderId="7" xfId="1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9" fillId="0" borderId="0" xfId="0" applyFont="1"/>
    <xf numFmtId="0" fontId="2" fillId="6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quotePrefix="1" applyFont="1"/>
    <xf numFmtId="0" fontId="2" fillId="0" borderId="11" xfId="0" applyFont="1" applyBorder="1" applyAlignment="1"/>
    <xf numFmtId="0" fontId="2" fillId="0" borderId="12" xfId="0" applyFont="1" applyBorder="1" applyAlignment="1"/>
    <xf numFmtId="0" fontId="5" fillId="3" borderId="0" xfId="0" applyFont="1" applyFill="1" applyBorder="1"/>
    <xf numFmtId="164" fontId="6" fillId="0" borderId="0" xfId="0" applyNumberFormat="1" applyFont="1" applyBorder="1" applyAlignment="1">
      <alignment horizontal="center"/>
    </xf>
    <xf numFmtId="44" fontId="2" fillId="0" borderId="0" xfId="0" applyNumberFormat="1" applyFont="1"/>
    <xf numFmtId="44" fontId="9" fillId="0" borderId="0" xfId="0" applyNumberFormat="1" applyFont="1"/>
    <xf numFmtId="44" fontId="0" fillId="0" borderId="0" xfId="0" applyNumberFormat="1"/>
    <xf numFmtId="44" fontId="3" fillId="0" borderId="2" xfId="0" applyNumberFormat="1" applyFont="1" applyBorder="1"/>
    <xf numFmtId="44" fontId="4" fillId="3" borderId="0" xfId="0" applyNumberFormat="1" applyFont="1" applyFill="1" applyBorder="1" applyAlignment="1">
      <alignment horizontal="center" wrapText="1"/>
    </xf>
    <xf numFmtId="44" fontId="3" fillId="0" borderId="0" xfId="0" applyNumberFormat="1" applyFont="1" applyBorder="1"/>
    <xf numFmtId="44" fontId="3" fillId="0" borderId="9" xfId="0" applyNumberFormat="1" applyFont="1" applyBorder="1"/>
    <xf numFmtId="44" fontId="2" fillId="2" borderId="2" xfId="0" applyNumberFormat="1" applyFont="1" applyFill="1" applyBorder="1"/>
    <xf numFmtId="41" fontId="7" fillId="4" borderId="7" xfId="0" applyNumberFormat="1" applyFont="1" applyFill="1" applyBorder="1"/>
    <xf numFmtId="0" fontId="11" fillId="0" borderId="6" xfId="0" applyFont="1" applyBorder="1"/>
    <xf numFmtId="0" fontId="11" fillId="0" borderId="9" xfId="0" applyFont="1" applyBorder="1"/>
    <xf numFmtId="41" fontId="11" fillId="5" borderId="10" xfId="0" applyNumberFormat="1" applyFont="1" applyFill="1" applyBorder="1"/>
    <xf numFmtId="10" fontId="11" fillId="0" borderId="9" xfId="0" applyNumberFormat="1" applyFont="1" applyBorder="1"/>
    <xf numFmtId="0" fontId="11" fillId="0" borderId="0" xfId="0" applyFont="1"/>
    <xf numFmtId="41" fontId="2" fillId="0" borderId="0" xfId="2" applyNumberFormat="1" applyFont="1"/>
    <xf numFmtId="43" fontId="2" fillId="0" borderId="0" xfId="0" applyNumberFormat="1" applyFont="1"/>
    <xf numFmtId="43" fontId="2" fillId="0" borderId="13" xfId="0" applyNumberFormat="1" applyFont="1" applyBorder="1"/>
    <xf numFmtId="43" fontId="2" fillId="0" borderId="0" xfId="0" applyNumberFormat="1" applyFont="1" applyAlignment="1">
      <alignment horizontal="center"/>
    </xf>
    <xf numFmtId="41" fontId="11" fillId="0" borderId="9" xfId="0" applyNumberFormat="1" applyFont="1" applyBorder="1"/>
    <xf numFmtId="2" fontId="0" fillId="0" borderId="0" xfId="0" applyNumberFormat="1"/>
    <xf numFmtId="43" fontId="0" fillId="0" borderId="0" xfId="0" applyNumberFormat="1"/>
    <xf numFmtId="9" fontId="11" fillId="0" borderId="0" xfId="0" applyNumberFormat="1" applyFont="1" applyBorder="1"/>
    <xf numFmtId="3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5" workbookViewId="0">
      <selection activeCell="C30" sqref="C30"/>
    </sheetView>
  </sheetViews>
  <sheetFormatPr defaultRowHeight="13.2" x14ac:dyDescent="0.25"/>
  <cols>
    <col min="1" max="1" width="18" customWidth="1"/>
    <col min="2" max="2" width="14.109375" customWidth="1"/>
    <col min="3" max="3" width="14.33203125" customWidth="1"/>
    <col min="4" max="4" width="14.109375" customWidth="1"/>
    <col min="5" max="5" width="19.109375" style="48" customWidth="1"/>
    <col min="6" max="6" width="9.5546875" customWidth="1"/>
    <col min="9" max="10" width="10.109375" bestFit="1" customWidth="1"/>
  </cols>
  <sheetData>
    <row r="1" spans="1:7" s="1" customFormat="1" x14ac:dyDescent="0.25">
      <c r="A1" s="37" t="s">
        <v>44</v>
      </c>
      <c r="B1" s="37"/>
      <c r="E1" s="46"/>
    </row>
    <row r="2" spans="1:7" s="1" customFormat="1" x14ac:dyDescent="0.25">
      <c r="E2" s="46"/>
    </row>
    <row r="3" spans="1:7" s="1" customFormat="1" x14ac:dyDescent="0.25">
      <c r="A3" s="2" t="s">
        <v>0</v>
      </c>
      <c r="B3" s="2"/>
      <c r="C3" s="2" t="s">
        <v>42</v>
      </c>
      <c r="D3" s="36" t="s">
        <v>43</v>
      </c>
      <c r="E3" s="47"/>
      <c r="F3"/>
      <c r="G3"/>
    </row>
    <row r="4" spans="1:7" s="1" customFormat="1" x14ac:dyDescent="0.25">
      <c r="A4" s="1" t="s">
        <v>1</v>
      </c>
      <c r="B4" s="3">
        <v>5</v>
      </c>
      <c r="C4" s="1">
        <v>0.5</v>
      </c>
      <c r="D4"/>
      <c r="E4" s="48"/>
      <c r="F4"/>
      <c r="G4"/>
    </row>
    <row r="5" spans="1:7" s="1" customFormat="1" x14ac:dyDescent="0.25">
      <c r="A5" s="1" t="s">
        <v>2</v>
      </c>
      <c r="B5" s="3">
        <v>5</v>
      </c>
      <c r="C5" s="1">
        <v>75</v>
      </c>
      <c r="D5"/>
      <c r="E5" s="48"/>
      <c r="F5"/>
      <c r="G5"/>
    </row>
    <row r="6" spans="1:7" s="1" customFormat="1" x14ac:dyDescent="0.25">
      <c r="A6" s="1" t="s">
        <v>3</v>
      </c>
      <c r="B6" s="1">
        <f>+(POWER((B4/2),2)*3.141592654)*B5</f>
        <v>98.174770437500001</v>
      </c>
      <c r="C6" s="1">
        <f>+(POWER((C4/2),2)*3.141592654)*C5</f>
        <v>14.726215565625001</v>
      </c>
      <c r="D6">
        <f>C6*16.4</f>
        <v>241.50993527624999</v>
      </c>
      <c r="E6" s="65"/>
      <c r="F6"/>
      <c r="G6"/>
    </row>
    <row r="7" spans="1:7" s="1" customFormat="1" x14ac:dyDescent="0.25">
      <c r="A7" s="1" t="s">
        <v>47</v>
      </c>
      <c r="B7" s="1">
        <f>B6*0.2</f>
        <v>19.634954087500002</v>
      </c>
      <c r="C7">
        <f>C6*16.4*0.2</f>
        <v>48.301987055250002</v>
      </c>
      <c r="D7"/>
      <c r="E7" s="48"/>
      <c r="F7"/>
      <c r="G7"/>
    </row>
    <row r="8" spans="1:7" s="1" customFormat="1" x14ac:dyDescent="0.25">
      <c r="A8" s="2" t="s">
        <v>39</v>
      </c>
      <c r="B8" s="2"/>
      <c r="C8" s="2"/>
      <c r="D8"/>
      <c r="E8" s="48"/>
      <c r="F8"/>
      <c r="G8"/>
    </row>
    <row r="9" spans="1:7" s="1" customFormat="1" x14ac:dyDescent="0.25">
      <c r="A9" s="1" t="s">
        <v>40</v>
      </c>
      <c r="B9" s="3">
        <v>0</v>
      </c>
      <c r="C9" s="1">
        <v>0</v>
      </c>
      <c r="D9"/>
      <c r="E9" s="48"/>
      <c r="F9"/>
      <c r="G9"/>
    </row>
    <row r="10" spans="1:7" s="1" customFormat="1" x14ac:dyDescent="0.25">
      <c r="A10" s="1" t="s">
        <v>41</v>
      </c>
      <c r="B10" s="3">
        <v>0</v>
      </c>
      <c r="C10" s="1">
        <v>0</v>
      </c>
      <c r="E10" s="46"/>
    </row>
    <row r="11" spans="1:7" s="1" customFormat="1" x14ac:dyDescent="0.25">
      <c r="A11" s="1" t="s">
        <v>2</v>
      </c>
      <c r="B11" s="3">
        <v>0</v>
      </c>
      <c r="C11" s="1">
        <v>0</v>
      </c>
      <c r="E11" s="46"/>
    </row>
    <row r="12" spans="1:7" s="1" customFormat="1" x14ac:dyDescent="0.25">
      <c r="A12" s="1" t="s">
        <v>3</v>
      </c>
      <c r="B12" s="1">
        <f>+(POWER((B9/2),2)*3.141592654)*B11-(POWER((B10/2),2)*3.141592654)*B11</f>
        <v>0</v>
      </c>
      <c r="C12" s="1">
        <f>+(POWER((C9/2),2)*3.141592654)*C11-(POWER((C10/2),2)*3.141592654)*C11</f>
        <v>0</v>
      </c>
      <c r="D12">
        <f>C12*16.4</f>
        <v>0</v>
      </c>
      <c r="E12" s="48"/>
    </row>
    <row r="13" spans="1:7" s="1" customFormat="1" x14ac:dyDescent="0.25">
      <c r="A13" s="1" t="s">
        <v>47</v>
      </c>
      <c r="B13" s="1">
        <f>B12*0.2</f>
        <v>0</v>
      </c>
      <c r="C13">
        <f>C12*16.4*0.2</f>
        <v>0</v>
      </c>
      <c r="E13" s="46"/>
    </row>
    <row r="14" spans="1:7" s="1" customFormat="1" x14ac:dyDescent="0.25">
      <c r="A14" s="2" t="s">
        <v>4</v>
      </c>
      <c r="B14" s="2"/>
      <c r="C14" s="2"/>
      <c r="E14" s="46"/>
    </row>
    <row r="15" spans="1:7" s="1" customFormat="1" x14ac:dyDescent="0.25">
      <c r="A15" s="1" t="s">
        <v>5</v>
      </c>
      <c r="B15" s="3">
        <v>2.5</v>
      </c>
      <c r="E15" s="46"/>
    </row>
    <row r="16" spans="1:7" s="1" customFormat="1" x14ac:dyDescent="0.25">
      <c r="A16" s="1" t="s">
        <v>6</v>
      </c>
      <c r="B16" s="3">
        <v>1</v>
      </c>
      <c r="E16" s="46"/>
    </row>
    <row r="17" spans="1:14" s="1" customFormat="1" x14ac:dyDescent="0.25">
      <c r="A17" s="1" t="s">
        <v>7</v>
      </c>
      <c r="B17" s="3">
        <v>1</v>
      </c>
      <c r="E17" s="46"/>
    </row>
    <row r="18" spans="1:14" s="1" customFormat="1" x14ac:dyDescent="0.25">
      <c r="A18" s="1" t="s">
        <v>3</v>
      </c>
      <c r="B18" s="1">
        <f>+B15*B16*B17</f>
        <v>2.5</v>
      </c>
      <c r="C18" s="1">
        <f>+C15*C16*C17</f>
        <v>0</v>
      </c>
      <c r="D18">
        <f>C18*16.4</f>
        <v>0</v>
      </c>
      <c r="E18" s="48"/>
    </row>
    <row r="19" spans="1:14" s="1" customFormat="1" x14ac:dyDescent="0.25">
      <c r="A19" s="1" t="s">
        <v>47</v>
      </c>
      <c r="B19" s="1">
        <f>B18*0.2</f>
        <v>0.5</v>
      </c>
      <c r="C19">
        <f>C18*16.4*0.2</f>
        <v>0</v>
      </c>
      <c r="E19" s="46"/>
    </row>
    <row r="20" spans="1:14" s="1" customFormat="1" x14ac:dyDescent="0.25">
      <c r="A20" s="2" t="s">
        <v>8</v>
      </c>
      <c r="B20" s="2"/>
      <c r="C20" s="2"/>
      <c r="E20" s="46"/>
    </row>
    <row r="21" spans="1:14" s="1" customFormat="1" x14ac:dyDescent="0.25">
      <c r="A21" s="1" t="s">
        <v>1</v>
      </c>
      <c r="B21" s="3">
        <v>0</v>
      </c>
      <c r="E21" s="46"/>
    </row>
    <row r="22" spans="1:14" s="1" customFormat="1" x14ac:dyDescent="0.25">
      <c r="A22" s="1" t="s">
        <v>2</v>
      </c>
      <c r="B22" s="3"/>
      <c r="E22" s="46"/>
    </row>
    <row r="23" spans="1:14" s="1" customFormat="1" x14ac:dyDescent="0.25">
      <c r="A23" s="1" t="s">
        <v>9</v>
      </c>
      <c r="B23" s="3">
        <v>0</v>
      </c>
      <c r="E23" s="46"/>
    </row>
    <row r="24" spans="1:14" s="1" customFormat="1" x14ac:dyDescent="0.25">
      <c r="A24" s="1" t="s">
        <v>10</v>
      </c>
      <c r="B24" s="3">
        <v>0</v>
      </c>
      <c r="E24" s="46"/>
    </row>
    <row r="25" spans="1:14" s="1" customFormat="1" x14ac:dyDescent="0.25">
      <c r="A25" s="1" t="s">
        <v>11</v>
      </c>
      <c r="B25" s="1">
        <f>+(POWER((B23/2),2)*3.141592654)*B24-(POWER((B21/2),2)*3.141592654)*B22</f>
        <v>0</v>
      </c>
      <c r="C25" s="1">
        <f>+(POWER((C23/2),2)*3.141592654)*C24-(POWER((C21/2),2)*3.141592654)*C22</f>
        <v>0</v>
      </c>
      <c r="D25">
        <f>C25*16.4</f>
        <v>0</v>
      </c>
      <c r="E25" s="48"/>
    </row>
    <row r="26" spans="1:14" s="1" customFormat="1" ht="13.8" thickBot="1" x14ac:dyDescent="0.3">
      <c r="A26" s="1" t="s">
        <v>47</v>
      </c>
      <c r="B26" s="1">
        <f>B25*0.2</f>
        <v>0</v>
      </c>
      <c r="C26">
        <f>C25*16.4*0.2</f>
        <v>0</v>
      </c>
      <c r="E26" s="46"/>
    </row>
    <row r="27" spans="1:14" s="1" customFormat="1" ht="16.2" thickBot="1" x14ac:dyDescent="0.35">
      <c r="A27" s="4"/>
      <c r="B27" s="5"/>
      <c r="C27" s="5" t="s">
        <v>12</v>
      </c>
      <c r="D27" s="5"/>
      <c r="E27" s="49"/>
      <c r="F27" s="6"/>
    </row>
    <row r="28" spans="1:14" s="1" customFormat="1" ht="46.8" x14ac:dyDescent="0.3">
      <c r="A28" s="7"/>
      <c r="B28" s="8" t="s">
        <v>13</v>
      </c>
      <c r="C28" s="9" t="s">
        <v>35</v>
      </c>
      <c r="D28" s="10" t="s">
        <v>14</v>
      </c>
      <c r="E28" s="50" t="s">
        <v>15</v>
      </c>
      <c r="F28" s="11" t="s">
        <v>16</v>
      </c>
      <c r="I28" s="4"/>
      <c r="J28" s="5"/>
      <c r="K28" s="5" t="s">
        <v>12</v>
      </c>
      <c r="L28" s="5"/>
      <c r="M28" s="49"/>
      <c r="N28" s="6"/>
    </row>
    <row r="29" spans="1:14" s="1" customFormat="1" ht="62.4" x14ac:dyDescent="0.3">
      <c r="A29" s="12" t="s">
        <v>17</v>
      </c>
      <c r="B29" s="14">
        <v>5</v>
      </c>
      <c r="C29" s="31" t="e">
        <f>+(B30*B32*60)/(B31*B33)</f>
        <v>#DIV/0!</v>
      </c>
      <c r="D29" s="30">
        <f>+(B29*B33*B31)/(B30*60)</f>
        <v>0</v>
      </c>
      <c r="E29" s="54">
        <f>+(B30*B32*60)/(B29*B33)</f>
        <v>24.489795918367346</v>
      </c>
      <c r="F29" s="15">
        <f>+(B29*B33*B31)/(B32*60)</f>
        <v>0</v>
      </c>
      <c r="I29" s="7"/>
      <c r="J29" s="8" t="s">
        <v>13</v>
      </c>
      <c r="K29" s="9" t="s">
        <v>35</v>
      </c>
      <c r="L29" s="10" t="s">
        <v>14</v>
      </c>
      <c r="M29" s="50" t="s">
        <v>15</v>
      </c>
      <c r="N29" s="11" t="s">
        <v>16</v>
      </c>
    </row>
    <row r="30" spans="1:14" s="1" customFormat="1" ht="15.6" x14ac:dyDescent="0.3">
      <c r="A30" s="12" t="s">
        <v>11</v>
      </c>
      <c r="B30" s="14">
        <v>1500</v>
      </c>
      <c r="C30" s="16"/>
      <c r="D30" s="17"/>
      <c r="E30" s="51"/>
      <c r="F30" s="19"/>
      <c r="I30" s="12" t="s">
        <v>17</v>
      </c>
      <c r="J30" s="14">
        <v>5</v>
      </c>
      <c r="K30" s="31" t="e">
        <f>+(J31*J33*60)/(J32*J34)</f>
        <v>#DIV/0!</v>
      </c>
      <c r="L30" s="30">
        <f>+(J30*J34*J32)/(J31*60)</f>
        <v>0</v>
      </c>
      <c r="M30" s="54">
        <f>+(J31*J33*60)/(J30*J34)</f>
        <v>118.26938775510203</v>
      </c>
      <c r="N30" s="15">
        <f>+(J30*J34*J32)/(J33*60)</f>
        <v>0</v>
      </c>
    </row>
    <row r="31" spans="1:14" s="1" customFormat="1" ht="15.6" x14ac:dyDescent="0.3">
      <c r="A31" s="12" t="s">
        <v>18</v>
      </c>
      <c r="B31" s="14"/>
      <c r="C31" s="16"/>
      <c r="D31" s="17"/>
      <c r="E31" s="51"/>
      <c r="F31" s="19"/>
      <c r="I31" s="12" t="s">
        <v>11</v>
      </c>
      <c r="J31" s="14">
        <v>7244</v>
      </c>
      <c r="K31" s="16"/>
      <c r="L31" s="17"/>
      <c r="M31" s="51"/>
      <c r="N31" s="19"/>
    </row>
    <row r="32" spans="1:14" s="1" customFormat="1" ht="15.6" x14ac:dyDescent="0.3">
      <c r="A32" s="12" t="s">
        <v>19</v>
      </c>
      <c r="B32" s="14">
        <v>0.02</v>
      </c>
      <c r="C32" s="16"/>
      <c r="D32" s="17"/>
      <c r="E32" s="51"/>
      <c r="F32" s="19"/>
      <c r="I32" s="12" t="s">
        <v>18</v>
      </c>
      <c r="J32" s="14"/>
      <c r="K32" s="16"/>
      <c r="L32" s="17"/>
      <c r="M32" s="51"/>
      <c r="N32" s="19"/>
    </row>
    <row r="33" spans="1:15" s="1" customFormat="1" ht="16.2" thickBot="1" x14ac:dyDescent="0.35">
      <c r="A33" s="13" t="s">
        <v>20</v>
      </c>
      <c r="B33" s="20">
        <v>14.7</v>
      </c>
      <c r="C33" s="21"/>
      <c r="D33" s="22"/>
      <c r="E33" s="52"/>
      <c r="F33" s="23"/>
      <c r="I33" s="12" t="s">
        <v>19</v>
      </c>
      <c r="J33" s="14">
        <v>0.02</v>
      </c>
      <c r="K33" s="16"/>
      <c r="L33" s="17"/>
      <c r="M33" s="51"/>
      <c r="N33" s="19"/>
    </row>
    <row r="34" spans="1:15" s="1" customFormat="1" ht="16.2" thickBot="1" x14ac:dyDescent="0.35">
      <c r="A34" s="44"/>
      <c r="B34" s="45"/>
      <c r="C34" s="16"/>
      <c r="D34" s="17"/>
      <c r="E34" s="51"/>
      <c r="F34" s="18"/>
      <c r="I34" s="13" t="s">
        <v>20</v>
      </c>
      <c r="J34" s="20">
        <v>14.7</v>
      </c>
      <c r="K34" s="21"/>
      <c r="L34" s="22"/>
      <c r="M34" s="52"/>
      <c r="N34" s="23"/>
    </row>
    <row r="35" spans="1:15" s="1" customFormat="1" ht="16.2" thickBot="1" x14ac:dyDescent="0.35">
      <c r="A35" s="1" t="s">
        <v>51</v>
      </c>
      <c r="E35" s="46"/>
      <c r="I35" s="44"/>
      <c r="J35" s="45"/>
      <c r="K35" s="16"/>
      <c r="L35" s="17"/>
      <c r="M35" s="51"/>
      <c r="N35" s="18"/>
    </row>
    <row r="36" spans="1:15" s="1" customFormat="1" ht="13.8" thickBot="1" x14ac:dyDescent="0.3">
      <c r="A36" s="32" t="s">
        <v>34</v>
      </c>
      <c r="B36" s="33" t="s">
        <v>52</v>
      </c>
      <c r="C36" s="34" t="s">
        <v>38</v>
      </c>
      <c r="D36" s="33" t="s">
        <v>36</v>
      </c>
      <c r="E36" s="53" t="s">
        <v>37</v>
      </c>
      <c r="F36" s="33"/>
      <c r="G36" s="35"/>
      <c r="I36" s="1" t="s">
        <v>51</v>
      </c>
      <c r="M36" s="46"/>
    </row>
    <row r="37" spans="1:15" s="59" customFormat="1" ht="18" customHeight="1" thickBot="1" x14ac:dyDescent="0.3">
      <c r="A37" s="55">
        <v>20.399999999999999</v>
      </c>
      <c r="B37" s="56">
        <v>250</v>
      </c>
      <c r="C37" s="57">
        <f>A37*B37*3600</f>
        <v>18360000</v>
      </c>
      <c r="D37" s="58">
        <v>0.85</v>
      </c>
      <c r="E37" s="64">
        <f>D37*C37</f>
        <v>15606000</v>
      </c>
      <c r="F37" s="56"/>
      <c r="G37" s="67"/>
      <c r="I37" s="32" t="s">
        <v>34</v>
      </c>
      <c r="J37" s="33" t="s">
        <v>52</v>
      </c>
      <c r="K37" s="34" t="s">
        <v>38</v>
      </c>
      <c r="L37" s="33" t="s">
        <v>36</v>
      </c>
      <c r="M37" s="53" t="s">
        <v>37</v>
      </c>
      <c r="N37" s="33"/>
      <c r="O37" s="35"/>
    </row>
    <row r="38" spans="1:15" ht="14.4" thickBot="1" x14ac:dyDescent="0.3">
      <c r="B38" s="1"/>
      <c r="I38" s="55">
        <v>20.399999999999999</v>
      </c>
      <c r="J38" s="56">
        <v>250</v>
      </c>
      <c r="K38" s="57">
        <f>I38*J38*3600</f>
        <v>18360000</v>
      </c>
      <c r="L38" s="58">
        <v>0.85</v>
      </c>
      <c r="M38" s="64">
        <f>L38*K38</f>
        <v>15606000</v>
      </c>
      <c r="N38" s="56"/>
      <c r="O38" s="67"/>
    </row>
    <row r="39" spans="1:15" x14ac:dyDescent="0.25">
      <c r="A39" t="s">
        <v>45</v>
      </c>
      <c r="B39" s="1"/>
      <c r="C39" s="68">
        <v>640000</v>
      </c>
      <c r="D39" s="1"/>
      <c r="E39" s="60">
        <v>750000</v>
      </c>
      <c r="F39" s="1"/>
      <c r="J39" s="1"/>
      <c r="M39" s="48"/>
    </row>
    <row r="40" spans="1:15" x14ac:dyDescent="0.25">
      <c r="A40" t="s">
        <v>46</v>
      </c>
      <c r="B40" s="1"/>
      <c r="C40" s="1">
        <f>C37/C39</f>
        <v>28.6875</v>
      </c>
      <c r="D40" s="1"/>
      <c r="E40" s="61">
        <f>E37/E39</f>
        <v>20.808</v>
      </c>
      <c r="F40" s="1"/>
      <c r="G40" s="66"/>
      <c r="I40" t="s">
        <v>45</v>
      </c>
      <c r="J40" s="1"/>
      <c r="K40" s="68">
        <v>640000</v>
      </c>
      <c r="L40" s="1"/>
      <c r="M40" s="60">
        <v>750000</v>
      </c>
      <c r="N40" s="1"/>
    </row>
    <row r="41" spans="1:15" ht="13.8" thickBot="1" x14ac:dyDescent="0.3">
      <c r="B41" s="1"/>
      <c r="C41" s="1"/>
      <c r="D41" s="1"/>
      <c r="E41" s="61"/>
      <c r="F41" s="1"/>
      <c r="I41" t="s">
        <v>46</v>
      </c>
      <c r="J41" s="1"/>
      <c r="K41" s="1">
        <f>K38/K40</f>
        <v>28.6875</v>
      </c>
      <c r="L41" s="1"/>
      <c r="M41" s="61">
        <f>M38/M40</f>
        <v>20.808</v>
      </c>
      <c r="N41" s="1"/>
      <c r="O41" s="66"/>
    </row>
    <row r="42" spans="1:15" ht="13.8" thickBot="1" x14ac:dyDescent="0.3">
      <c r="B42" s="1"/>
      <c r="C42" s="42" t="s">
        <v>49</v>
      </c>
      <c r="D42" s="43"/>
      <c r="E42" s="62"/>
      <c r="F42" s="1"/>
      <c r="J42" s="1"/>
      <c r="K42" s="1"/>
      <c r="L42" s="1"/>
      <c r="M42" s="61"/>
      <c r="N42" s="1"/>
    </row>
    <row r="43" spans="1:15" x14ac:dyDescent="0.25">
      <c r="B43" s="1" t="s">
        <v>48</v>
      </c>
      <c r="C43" s="38">
        <v>60</v>
      </c>
      <c r="D43" s="41">
        <v>80</v>
      </c>
      <c r="E43" s="61">
        <v>7.5</v>
      </c>
      <c r="F43" s="1"/>
    </row>
    <row r="44" spans="1:15" x14ac:dyDescent="0.25">
      <c r="A44" s="38" t="s">
        <v>50</v>
      </c>
      <c r="B44" s="39">
        <v>1</v>
      </c>
      <c r="C44" s="40">
        <f>+(POWER((B44/2),2)*3.141592654)*C43</f>
        <v>47.123889810000001</v>
      </c>
      <c r="D44" s="40">
        <f>+(POWER((B44/2),2)*3.141592654)*D43</f>
        <v>62.831853080000002</v>
      </c>
      <c r="E44" s="63">
        <f>+(POWER((B44/2),2)*3.141592654)*E43</f>
        <v>5.8904862262500002</v>
      </c>
    </row>
    <row r="45" spans="1:15" x14ac:dyDescent="0.25">
      <c r="A45" s="38" t="s">
        <v>50</v>
      </c>
      <c r="B45" s="27">
        <v>24</v>
      </c>
      <c r="C45" s="40">
        <f>+(POWER((B45/2),2)*3.141592654)*C43</f>
        <v>27143.360530559999</v>
      </c>
      <c r="D45" s="40">
        <f>+(POWER((B45/2),2)*3.141592654)*D43</f>
        <v>36191.147374079999</v>
      </c>
      <c r="E45" s="63">
        <f>+(POWER((B45/2),2)*3.141592654)*E43</f>
        <v>3392.9200663199999</v>
      </c>
    </row>
  </sheetData>
  <phoneticPr fontId="0" type="noConversion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C3" sqref="C3"/>
    </sheetView>
  </sheetViews>
  <sheetFormatPr defaultRowHeight="13.2" x14ac:dyDescent="0.25"/>
  <cols>
    <col min="1" max="1" width="27.44140625" customWidth="1"/>
    <col min="2" max="2" width="10.44140625" customWidth="1"/>
  </cols>
  <sheetData>
    <row r="1" spans="1:7" ht="15.6" x14ac:dyDescent="0.3">
      <c r="A1" s="24" t="s">
        <v>21</v>
      </c>
    </row>
    <row r="3" spans="1:7" ht="29.4" x14ac:dyDescent="0.3">
      <c r="A3" s="24" t="s">
        <v>22</v>
      </c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</row>
    <row r="4" spans="1:7" ht="15.6" x14ac:dyDescent="0.3">
      <c r="A4" s="24"/>
      <c r="B4" s="26"/>
      <c r="C4" s="26"/>
      <c r="D4" s="26"/>
      <c r="E4" s="26"/>
      <c r="F4" s="27"/>
      <c r="G4" s="27"/>
    </row>
    <row r="5" spans="1:7" x14ac:dyDescent="0.25">
      <c r="A5" t="s">
        <v>28</v>
      </c>
      <c r="B5" s="28"/>
      <c r="C5" s="28"/>
      <c r="D5" s="28">
        <v>1.04</v>
      </c>
      <c r="E5" s="28"/>
      <c r="F5" s="28"/>
      <c r="G5" s="28"/>
    </row>
    <row r="6" spans="1:7" x14ac:dyDescent="0.25">
      <c r="A6" t="s">
        <v>29</v>
      </c>
      <c r="B6" s="28"/>
      <c r="C6" s="28"/>
      <c r="D6" s="28">
        <v>1.17</v>
      </c>
      <c r="E6" s="28"/>
      <c r="F6" s="28"/>
      <c r="G6" s="28"/>
    </row>
    <row r="7" spans="1:7" x14ac:dyDescent="0.25">
      <c r="A7" t="s">
        <v>30</v>
      </c>
      <c r="B7" s="28"/>
      <c r="C7" s="28"/>
      <c r="D7" s="28">
        <v>1.2</v>
      </c>
      <c r="E7" s="28"/>
      <c r="F7" s="28"/>
      <c r="G7" s="28"/>
    </row>
    <row r="8" spans="1:7" x14ac:dyDescent="0.25">
      <c r="A8" t="s">
        <v>31</v>
      </c>
      <c r="B8" s="28"/>
      <c r="C8" s="28">
        <v>2</v>
      </c>
      <c r="D8" s="29"/>
      <c r="E8" s="28"/>
      <c r="F8" s="28"/>
      <c r="G8" s="28"/>
    </row>
    <row r="9" spans="1:7" x14ac:dyDescent="0.25">
      <c r="A9" t="s">
        <v>32</v>
      </c>
      <c r="B9" s="28"/>
      <c r="C9" s="28"/>
      <c r="D9" s="28">
        <v>0.6</v>
      </c>
      <c r="E9" s="28"/>
      <c r="F9" s="28"/>
      <c r="G9" s="28"/>
    </row>
    <row r="10" spans="1:7" x14ac:dyDescent="0.25">
      <c r="A10" t="s">
        <v>33</v>
      </c>
      <c r="B10" s="28"/>
      <c r="C10" s="28"/>
      <c r="D10" s="28">
        <v>0.1</v>
      </c>
      <c r="E10" s="28"/>
      <c r="F10" s="28"/>
      <c r="G10" s="28"/>
    </row>
    <row r="11" spans="1:7" x14ac:dyDescent="0.25">
      <c r="B11" s="28"/>
      <c r="C11" s="28"/>
      <c r="D11" s="28"/>
      <c r="E11" s="28"/>
      <c r="F11" s="28"/>
      <c r="G11" s="28"/>
    </row>
    <row r="12" spans="1:7" x14ac:dyDescent="0.25">
      <c r="B12" s="28"/>
      <c r="C12" s="28"/>
      <c r="D12" s="28"/>
      <c r="E12" s="28"/>
      <c r="F12" s="28"/>
      <c r="G12" s="28"/>
    </row>
    <row r="13" spans="1:7" x14ac:dyDescent="0.25">
      <c r="B13" s="28"/>
      <c r="C13" s="28"/>
      <c r="D13" s="28"/>
      <c r="E13" s="28"/>
      <c r="F13" s="28"/>
      <c r="G13" s="28"/>
    </row>
    <row r="14" spans="1:7" x14ac:dyDescent="0.25">
      <c r="B14" s="28"/>
      <c r="C14" s="28"/>
      <c r="D14" s="28"/>
      <c r="E14" s="28"/>
      <c r="F14" s="28"/>
      <c r="G14" s="28"/>
    </row>
    <row r="15" spans="1:7" x14ac:dyDescent="0.25">
      <c r="B15" s="28"/>
      <c r="C15" s="28"/>
      <c r="D15" s="28"/>
      <c r="E15" s="28"/>
      <c r="F15" s="28"/>
      <c r="G15" s="28"/>
    </row>
    <row r="16" spans="1:7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  <row r="18" spans="2:7" x14ac:dyDescent="0.25">
      <c r="B18" s="28"/>
      <c r="C18" s="28"/>
      <c r="D18" s="28"/>
      <c r="E18" s="28"/>
      <c r="F18" s="28"/>
      <c r="G18" s="28"/>
    </row>
    <row r="19" spans="2:7" x14ac:dyDescent="0.25">
      <c r="B19" s="28"/>
      <c r="C19" s="28"/>
      <c r="D19" s="28"/>
      <c r="E19" s="28"/>
      <c r="F19" s="28"/>
      <c r="G19" s="28"/>
    </row>
    <row r="20" spans="2:7" x14ac:dyDescent="0.25">
      <c r="B20" s="28"/>
      <c r="C20" s="28"/>
      <c r="D20" s="28"/>
      <c r="E20" s="28"/>
      <c r="F20" s="28"/>
      <c r="G20" s="28"/>
    </row>
    <row r="21" spans="2:7" x14ac:dyDescent="0.25">
      <c r="B21" s="28"/>
      <c r="C21" s="28"/>
      <c r="D21" s="28"/>
      <c r="E21" s="28"/>
      <c r="F21" s="28"/>
      <c r="G21" s="28"/>
    </row>
    <row r="22" spans="2:7" x14ac:dyDescent="0.25">
      <c r="B22" s="28"/>
      <c r="C22" s="28"/>
      <c r="D22" s="28"/>
      <c r="E22" s="28"/>
      <c r="F22" s="28"/>
      <c r="G22" s="28"/>
    </row>
    <row r="23" spans="2:7" x14ac:dyDescent="0.25">
      <c r="B23" s="28"/>
      <c r="C23" s="28"/>
      <c r="D23" s="28"/>
      <c r="E23" s="28"/>
      <c r="F23" s="28"/>
      <c r="G23" s="28"/>
    </row>
    <row r="24" spans="2:7" x14ac:dyDescent="0.25">
      <c r="B24" s="28"/>
      <c r="C24" s="28"/>
      <c r="D24" s="28"/>
      <c r="E24" s="28"/>
      <c r="F24" s="28"/>
      <c r="G24" s="28"/>
    </row>
    <row r="25" spans="2:7" x14ac:dyDescent="0.25">
      <c r="B25" s="28"/>
      <c r="C25" s="28"/>
      <c r="D25" s="28"/>
      <c r="E25" s="28"/>
      <c r="F25" s="28"/>
      <c r="G25" s="28"/>
    </row>
    <row r="26" spans="2:7" x14ac:dyDescent="0.25">
      <c r="B26" s="28"/>
      <c r="C26" s="28"/>
      <c r="D26" s="28"/>
      <c r="E26" s="28"/>
      <c r="F26" s="28"/>
      <c r="G26" s="28"/>
    </row>
    <row r="27" spans="2:7" x14ac:dyDescent="0.25">
      <c r="B27" s="28"/>
      <c r="C27" s="28"/>
      <c r="D27" s="28"/>
      <c r="E27" s="28"/>
      <c r="F27" s="28"/>
      <c r="G27" s="28"/>
    </row>
    <row r="28" spans="2:7" x14ac:dyDescent="0.25">
      <c r="B28" s="28"/>
      <c r="C28" s="28"/>
      <c r="D28" s="28"/>
      <c r="E28" s="28"/>
      <c r="F28" s="28"/>
      <c r="G28" s="28"/>
    </row>
    <row r="29" spans="2:7" x14ac:dyDescent="0.25">
      <c r="B29" s="28"/>
      <c r="C29" s="28"/>
      <c r="D29" s="28"/>
      <c r="E29" s="28"/>
      <c r="F29" s="28"/>
      <c r="G29" s="28"/>
    </row>
    <row r="30" spans="2:7" x14ac:dyDescent="0.25">
      <c r="B30" s="28"/>
      <c r="C30" s="28"/>
      <c r="D30" s="28"/>
      <c r="E30" s="28"/>
      <c r="F30" s="28"/>
      <c r="G30" s="28"/>
    </row>
    <row r="31" spans="2:7" x14ac:dyDescent="0.25">
      <c r="B31" s="28"/>
      <c r="C31" s="28"/>
      <c r="D31" s="28"/>
      <c r="E31" s="28"/>
      <c r="F31" s="28"/>
      <c r="G31" s="28"/>
    </row>
    <row r="32" spans="2:7" x14ac:dyDescent="0.25">
      <c r="B32" s="28"/>
      <c r="C32" s="28"/>
      <c r="D32" s="28"/>
      <c r="E32" s="28"/>
      <c r="F32" s="28"/>
      <c r="G32" s="28"/>
    </row>
    <row r="33" spans="2:7" x14ac:dyDescent="0.25">
      <c r="B33" s="28"/>
      <c r="C33" s="28"/>
      <c r="D33" s="28"/>
      <c r="E33" s="28"/>
      <c r="F33" s="28"/>
      <c r="G33" s="28"/>
    </row>
    <row r="34" spans="2:7" x14ac:dyDescent="0.25">
      <c r="B34" s="28"/>
      <c r="C34" s="28"/>
      <c r="D34" s="28"/>
      <c r="E34" s="28"/>
      <c r="F34" s="28"/>
      <c r="G34" s="28"/>
    </row>
    <row r="35" spans="2:7" x14ac:dyDescent="0.25">
      <c r="B35" s="28"/>
      <c r="C35" s="28"/>
      <c r="D35" s="28"/>
      <c r="E35" s="28"/>
      <c r="F35" s="28"/>
      <c r="G35" s="28"/>
    </row>
    <row r="36" spans="2:7" x14ac:dyDescent="0.25">
      <c r="B36" s="28"/>
      <c r="C36" s="28"/>
      <c r="D36" s="28"/>
      <c r="E36" s="28"/>
      <c r="F36" s="28"/>
      <c r="G36" s="28"/>
    </row>
    <row r="37" spans="2:7" x14ac:dyDescent="0.25">
      <c r="B37" s="28"/>
      <c r="C37" s="28"/>
      <c r="D37" s="28"/>
      <c r="E37" s="28"/>
      <c r="F37" s="28"/>
      <c r="G37" s="28"/>
    </row>
    <row r="38" spans="2:7" x14ac:dyDescent="0.25">
      <c r="B38" s="28"/>
      <c r="C38" s="28"/>
      <c r="D38" s="28"/>
      <c r="E38" s="28"/>
      <c r="F38" s="28"/>
      <c r="G38" s="28"/>
    </row>
    <row r="39" spans="2:7" x14ac:dyDescent="0.25">
      <c r="B39" s="28"/>
      <c r="C39" s="28"/>
      <c r="D39" s="28"/>
      <c r="E39" s="28"/>
      <c r="F39" s="28"/>
      <c r="G39" s="28"/>
    </row>
    <row r="40" spans="2:7" x14ac:dyDescent="0.25">
      <c r="B40" s="28"/>
      <c r="C40" s="28"/>
      <c r="D40" s="28"/>
      <c r="E40" s="28"/>
      <c r="F40" s="28"/>
      <c r="G40" s="28"/>
    </row>
    <row r="41" spans="2:7" x14ac:dyDescent="0.25">
      <c r="B41" s="28"/>
      <c r="C41" s="28"/>
      <c r="D41" s="28"/>
      <c r="E41" s="28"/>
      <c r="F41" s="28"/>
      <c r="G41" s="28"/>
    </row>
    <row r="42" spans="2:7" x14ac:dyDescent="0.25">
      <c r="B42" s="28"/>
      <c r="C42" s="28"/>
      <c r="D42" s="28"/>
      <c r="E42" s="28"/>
      <c r="F42" s="28"/>
      <c r="G42" s="28"/>
    </row>
    <row r="43" spans="2:7" x14ac:dyDescent="0.25">
      <c r="B43" s="28"/>
      <c r="C43" s="28"/>
      <c r="D43" s="28"/>
      <c r="E43" s="28"/>
      <c r="F43" s="28"/>
      <c r="G43" s="28"/>
    </row>
    <row r="44" spans="2:7" x14ac:dyDescent="0.25">
      <c r="B44" s="28"/>
      <c r="C44" s="28"/>
      <c r="D44" s="28"/>
      <c r="E44" s="28"/>
      <c r="F44" s="28"/>
      <c r="G44" s="28"/>
    </row>
    <row r="45" spans="2:7" x14ac:dyDescent="0.25">
      <c r="B45" s="28"/>
      <c r="C45" s="28"/>
      <c r="D45" s="28"/>
      <c r="E45" s="28"/>
      <c r="F45" s="28"/>
      <c r="G45" s="28"/>
    </row>
    <row r="46" spans="2:7" x14ac:dyDescent="0.25">
      <c r="B46" s="28"/>
      <c r="C46" s="28"/>
      <c r="D46" s="28"/>
      <c r="E46" s="28"/>
      <c r="F46" s="28"/>
      <c r="G46" s="28"/>
    </row>
    <row r="47" spans="2:7" x14ac:dyDescent="0.25">
      <c r="B47" s="28"/>
      <c r="C47" s="28"/>
      <c r="D47" s="28"/>
      <c r="E47" s="28"/>
      <c r="F47" s="28"/>
      <c r="G47" s="28"/>
    </row>
    <row r="48" spans="2:7" x14ac:dyDescent="0.25">
      <c r="B48" s="28"/>
      <c r="C48" s="28"/>
      <c r="D48" s="28"/>
      <c r="E48" s="28"/>
      <c r="F48" s="28"/>
      <c r="G48" s="28"/>
    </row>
    <row r="49" spans="2:7" x14ac:dyDescent="0.25">
      <c r="B49" s="28"/>
      <c r="C49" s="28"/>
      <c r="D49" s="28"/>
      <c r="E49" s="28"/>
      <c r="F49" s="28"/>
      <c r="G49" s="28"/>
    </row>
    <row r="50" spans="2:7" x14ac:dyDescent="0.25">
      <c r="B50" s="28"/>
      <c r="C50" s="28"/>
      <c r="D50" s="28"/>
      <c r="E50" s="28"/>
      <c r="F50" s="28"/>
      <c r="G50" s="28"/>
    </row>
    <row r="51" spans="2:7" x14ac:dyDescent="0.25">
      <c r="B51" s="28"/>
      <c r="C51" s="28"/>
      <c r="D51" s="28"/>
      <c r="E51" s="28"/>
      <c r="F51" s="28"/>
      <c r="G51" s="28"/>
    </row>
    <row r="52" spans="2:7" x14ac:dyDescent="0.25">
      <c r="B52" s="28"/>
      <c r="C52" s="28"/>
      <c r="D52" s="28"/>
      <c r="E52" s="28"/>
      <c r="F52" s="28"/>
      <c r="G52" s="28"/>
    </row>
    <row r="53" spans="2:7" x14ac:dyDescent="0.25">
      <c r="B53" s="28"/>
      <c r="C53" s="28"/>
      <c r="D53" s="28"/>
      <c r="E53" s="28"/>
      <c r="F53" s="28"/>
      <c r="G53" s="28"/>
    </row>
    <row r="54" spans="2:7" x14ac:dyDescent="0.25">
      <c r="B54" s="28"/>
      <c r="C54" s="28"/>
      <c r="D54" s="28"/>
      <c r="E54" s="28"/>
      <c r="F54" s="28"/>
      <c r="G54" s="28"/>
    </row>
    <row r="55" spans="2:7" x14ac:dyDescent="0.25">
      <c r="B55" s="28"/>
      <c r="C55" s="28"/>
      <c r="D55" s="28"/>
      <c r="E55" s="28"/>
      <c r="F55" s="28"/>
      <c r="G55" s="28"/>
    </row>
    <row r="56" spans="2:7" x14ac:dyDescent="0.25">
      <c r="B56" s="28"/>
      <c r="C56" s="28"/>
      <c r="D56" s="28"/>
      <c r="E56" s="28"/>
      <c r="F56" s="28"/>
      <c r="G56" s="28"/>
    </row>
    <row r="57" spans="2:7" x14ac:dyDescent="0.25">
      <c r="B57" s="28"/>
      <c r="C57" s="28"/>
      <c r="D57" s="28"/>
      <c r="E57" s="28"/>
      <c r="F57" s="28"/>
      <c r="G57" s="28"/>
    </row>
    <row r="58" spans="2:7" x14ac:dyDescent="0.25">
      <c r="B58" s="28"/>
      <c r="C58" s="28"/>
      <c r="D58" s="28"/>
      <c r="E58" s="28"/>
      <c r="F58" s="28"/>
      <c r="G58" s="28"/>
    </row>
    <row r="59" spans="2:7" x14ac:dyDescent="0.25">
      <c r="B59" s="28"/>
      <c r="C59" s="28"/>
      <c r="D59" s="28"/>
      <c r="E59" s="28"/>
      <c r="F59" s="28"/>
      <c r="G59" s="28"/>
    </row>
    <row r="60" spans="2:7" x14ac:dyDescent="0.25">
      <c r="B60" s="28"/>
      <c r="C60" s="28"/>
      <c r="D60" s="28"/>
      <c r="E60" s="28"/>
      <c r="F60" s="28"/>
      <c r="G60" s="28"/>
    </row>
    <row r="61" spans="2:7" x14ac:dyDescent="0.25">
      <c r="B61" s="29"/>
      <c r="C61" s="29"/>
      <c r="D61" s="29"/>
      <c r="E61" s="29"/>
      <c r="F61" s="29"/>
      <c r="G61" s="29"/>
    </row>
    <row r="62" spans="2:7" x14ac:dyDescent="0.25">
      <c r="B62" s="29"/>
      <c r="C62" s="29"/>
      <c r="D62" s="29"/>
      <c r="E62" s="29"/>
      <c r="F62" s="29"/>
      <c r="G62" s="29"/>
    </row>
    <row r="63" spans="2:7" x14ac:dyDescent="0.25">
      <c r="B63" s="29"/>
      <c r="C63" s="29"/>
      <c r="D63" s="29"/>
      <c r="E63" s="29"/>
      <c r="F63" s="29"/>
      <c r="G63" s="29"/>
    </row>
    <row r="64" spans="2:7" x14ac:dyDescent="0.25">
      <c r="B64" s="29"/>
      <c r="C64" s="29"/>
      <c r="D64" s="29"/>
      <c r="E64" s="29"/>
      <c r="F64" s="29"/>
      <c r="G64" s="29"/>
    </row>
    <row r="65" spans="2:7" x14ac:dyDescent="0.25">
      <c r="B65" s="29"/>
      <c r="C65" s="29"/>
      <c r="D65" s="29"/>
      <c r="E65" s="29"/>
      <c r="F65" s="29"/>
      <c r="G65" s="29"/>
    </row>
    <row r="66" spans="2:7" x14ac:dyDescent="0.25">
      <c r="B66" s="29"/>
      <c r="C66" s="29"/>
      <c r="D66" s="29"/>
      <c r="E66" s="29"/>
      <c r="F66" s="29"/>
      <c r="G66" s="29"/>
    </row>
    <row r="67" spans="2:7" x14ac:dyDescent="0.25">
      <c r="B67" s="29"/>
      <c r="C67" s="29"/>
      <c r="D67" s="29"/>
      <c r="E67" s="29"/>
      <c r="F67" s="29"/>
      <c r="G67" s="29"/>
    </row>
    <row r="68" spans="2:7" x14ac:dyDescent="0.25">
      <c r="B68" s="29"/>
      <c r="C68" s="29"/>
      <c r="D68" s="29"/>
      <c r="E68" s="29"/>
      <c r="F68" s="29"/>
      <c r="G68" s="29"/>
    </row>
    <row r="69" spans="2:7" x14ac:dyDescent="0.25">
      <c r="B69" s="29"/>
      <c r="C69" s="29"/>
      <c r="D69" s="29"/>
      <c r="E69" s="29"/>
      <c r="F69" s="29"/>
      <c r="G69" s="2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Doyle</dc:creator>
  <cp:lastModifiedBy>Marty</cp:lastModifiedBy>
  <cp:lastPrinted>2010-02-10T15:52:36Z</cp:lastPrinted>
  <dcterms:created xsi:type="dcterms:W3CDTF">2002-06-17T14:03:24Z</dcterms:created>
  <dcterms:modified xsi:type="dcterms:W3CDTF">2017-04-17T21:48:48Z</dcterms:modified>
</cp:coreProperties>
</file>